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Piano_econ__dettaglio!$A$1:$G$44</definedName>
  </definedNames>
  <calcPr calcId="191029"/>
</workbook>
</file>

<file path=xl/calcChain.xml><?xml version="1.0" encoding="utf-8"?>
<calcChain xmlns="http://schemas.openxmlformats.org/spreadsheetml/2006/main">
  <c r="C6" i="2" l="1"/>
  <c r="C5" i="2"/>
  <c r="C4" i="2"/>
  <c r="C37" i="1"/>
  <c r="D37" i="1" s="1"/>
  <c r="C31" i="1"/>
  <c r="D31" i="1" s="1"/>
  <c r="C25" i="1"/>
  <c r="C12" i="2" s="1"/>
  <c r="C17" i="1"/>
  <c r="H14" i="2"/>
  <c r="H13" i="2"/>
  <c r="I12" i="2"/>
  <c r="H12" i="2"/>
  <c r="I11" i="2"/>
  <c r="H11" i="2"/>
  <c r="D17" i="1" l="1"/>
  <c r="C38" i="1"/>
  <c r="C11" i="2"/>
  <c r="E11" i="2" s="1"/>
  <c r="C14" i="2"/>
  <c r="E14" i="2" s="1"/>
  <c r="C13" i="2"/>
  <c r="E13" i="2" s="1"/>
  <c r="D25" i="1"/>
  <c r="D38" i="1" l="1"/>
  <c r="E12" i="2"/>
  <c r="E15" i="2" s="1"/>
  <c r="C15" i="2"/>
  <c r="G15" i="2" l="1"/>
  <c r="G12" i="2"/>
  <c r="F14" i="2"/>
  <c r="G14" i="2" s="1"/>
</calcChain>
</file>

<file path=xl/sharedStrings.xml><?xml version="1.0" encoding="utf-8"?>
<sst xmlns="http://schemas.openxmlformats.org/spreadsheetml/2006/main" count="46" uniqueCount="42">
  <si>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</si>
  <si>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</si>
  <si>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</si>
  <si>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</si>
  <si>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</si>
  <si>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</si>
  <si>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</si>
  <si>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</si>
  <si>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</si>
  <si>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</si>
  <si>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</si>
  <si>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</si>
  <si>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</si>
  <si>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</si>
  <si>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</si>
  <si>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</si>
  <si>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</si>
  <si>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</si>
  <si>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</si>
  <si>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</si>
  <si>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</si>
  <si>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</si>
  <si>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</si>
  <si>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</si>
  <si>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</si>
  <si>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</si>
  <si>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</si>
  <si>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</si>
  <si>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</si>
  <si>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</si>
  <si>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</si>
  <si>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</si>
  <si>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</si>
  <si>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</si>
  <si>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</si>
  <si>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</si>
  <si>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t>Programmi informatici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</si>
  <si>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</si>
  <si>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</si>
  <si>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>AVVISO PUBBLICO - ANNUALITA’ 2022
DECRETO DEL PRESIDENTE DEL CONSIGLIO DEI MINISTRI 30 settembre 2021 
FONDO COMUNI MARGINALI</t>
  </si>
  <si>
    <t xml:space="preserve">AVVISO PUBBLICO - ANNUALITA’ 2023
DECRETO DEL PRESIDENTE DEL CONSIGLIO DEI MINISTRI 30 settembre 2021 
FONDO COMUNI MARGINALI
</t>
  </si>
  <si>
    <t>VILLA CELIERA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</si>
</sst>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workbookViewId="0">
      <selection activeCell="K8" sqref="K8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91" t="s">
        <v>40</v>
      </c>
      <c r="B1" s="91"/>
      <c r="C1" s="91"/>
      <c r="D1" s="91"/>
      <c r="E1" s="91"/>
      <c r="F1" s="91"/>
    </row>
    <row r="2" spans="1:11" ht="21" customHeight="1" x14ac:dyDescent="0.25">
      <c r="A2" s="6"/>
      <c r="B2" s="92" t="s">
        <v>37</v>
      </c>
      <c r="C2" s="92"/>
      <c r="D2" s="92"/>
      <c r="E2" s="92"/>
      <c r="F2" s="92"/>
    </row>
    <row r="3" spans="1:11" s="7" customFormat="1" ht="15" customHeight="1" x14ac:dyDescent="0.25">
      <c r="A3" s="93" t="s">
        <v>1</v>
      </c>
      <c r="B3" s="93"/>
      <c r="C3" s="94"/>
      <c r="D3" s="94"/>
      <c r="E3" s="94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2</v>
      </c>
      <c r="C4" s="94" t="s">
        <v>41</v>
      </c>
      <c r="D4" s="94"/>
      <c r="E4" s="94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3</v>
      </c>
      <c r="C5" s="94"/>
      <c r="D5" s="94"/>
      <c r="E5" s="94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95" t="s">
        <v>4</v>
      </c>
      <c r="B7" s="95"/>
      <c r="C7" s="95"/>
      <c r="D7" s="95"/>
      <c r="E7" s="95"/>
      <c r="F7" s="95"/>
    </row>
    <row r="8" spans="1:11" s="7" customFormat="1" ht="51" customHeight="1" x14ac:dyDescent="0.25">
      <c r="B8" s="14" t="s">
        <v>38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25">
      <c r="A9" s="88" t="s">
        <v>31</v>
      </c>
      <c r="B9" s="88"/>
      <c r="C9" s="88"/>
      <c r="D9" s="88"/>
      <c r="E9" s="88"/>
      <c r="F9" s="88"/>
    </row>
    <row r="10" spans="1:11" s="7" customFormat="1" ht="12.75" x14ac:dyDescent="0.25">
      <c r="B10" s="18"/>
      <c r="C10" s="19"/>
      <c r="D10" s="85"/>
      <c r="E10" s="20"/>
      <c r="F10" s="21"/>
    </row>
    <row r="11" spans="1:11" s="7" customFormat="1" ht="12.75" x14ac:dyDescent="0.25">
      <c r="B11" s="18"/>
      <c r="C11" s="19"/>
      <c r="D11" s="85"/>
      <c r="E11" s="20"/>
      <c r="F11" s="21"/>
    </row>
    <row r="12" spans="1:11" s="7" customFormat="1" ht="12.75" x14ac:dyDescent="0.25">
      <c r="B12" s="18"/>
      <c r="C12" s="19"/>
      <c r="D12" s="85"/>
      <c r="E12" s="20"/>
      <c r="F12" s="21"/>
    </row>
    <row r="13" spans="1:11" s="7" customFormat="1" ht="12.75" x14ac:dyDescent="0.25">
      <c r="B13" s="18"/>
      <c r="C13" s="19"/>
      <c r="D13" s="85"/>
      <c r="E13" s="20"/>
      <c r="F13" s="21"/>
    </row>
    <row r="14" spans="1:11" s="7" customFormat="1" ht="12.75" x14ac:dyDescent="0.25">
      <c r="B14" s="18"/>
      <c r="C14" s="19"/>
      <c r="D14" s="85"/>
      <c r="E14" s="20"/>
      <c r="F14" s="21"/>
    </row>
    <row r="15" spans="1:11" s="7" customFormat="1" ht="12.75" x14ac:dyDescent="0.25">
      <c r="B15" s="18"/>
      <c r="C15" s="19"/>
      <c r="D15" s="85"/>
      <c r="E15" s="20"/>
      <c r="F15" s="21"/>
    </row>
    <row r="16" spans="1:11" s="7" customFormat="1" ht="12.75" x14ac:dyDescent="0.25">
      <c r="B16" s="18"/>
      <c r="C16" s="19"/>
      <c r="D16" s="85"/>
      <c r="E16" s="20"/>
      <c r="F16" s="21"/>
    </row>
    <row r="17" spans="1:6" s="22" customFormat="1" ht="24.95" customHeight="1" x14ac:dyDescent="0.25">
      <c r="B17" s="23" t="s">
        <v>32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88" t="s">
        <v>33</v>
      </c>
      <c r="B18" s="88"/>
      <c r="C18" s="88"/>
      <c r="D18" s="88"/>
      <c r="E18" s="88"/>
      <c r="F18" s="88"/>
    </row>
    <row r="19" spans="1:6" s="7" customFormat="1" ht="12.75" x14ac:dyDescent="0.25">
      <c r="B19" s="18"/>
      <c r="C19" s="19"/>
      <c r="D19" s="85"/>
      <c r="E19" s="20"/>
      <c r="F19" s="21"/>
    </row>
    <row r="20" spans="1:6" s="7" customFormat="1" ht="12.75" x14ac:dyDescent="0.25">
      <c r="B20" s="18"/>
      <c r="C20" s="19"/>
      <c r="D20" s="85"/>
      <c r="E20" s="20"/>
      <c r="F20" s="21"/>
    </row>
    <row r="21" spans="1:6" s="7" customFormat="1" ht="12.75" x14ac:dyDescent="0.25">
      <c r="B21" s="18"/>
      <c r="C21" s="19"/>
      <c r="D21" s="85"/>
      <c r="E21" s="20"/>
      <c r="F21" s="21"/>
    </row>
    <row r="22" spans="1:6" s="7" customFormat="1" ht="12.75" x14ac:dyDescent="0.25">
      <c r="B22" s="18"/>
      <c r="C22" s="19"/>
      <c r="D22" s="85"/>
      <c r="E22" s="20"/>
      <c r="F22" s="21"/>
    </row>
    <row r="23" spans="1:6" s="7" customFormat="1" ht="12.75" x14ac:dyDescent="0.25">
      <c r="B23" s="18"/>
      <c r="C23" s="19"/>
      <c r="D23" s="85"/>
      <c r="E23" s="20"/>
      <c r="F23" s="21"/>
    </row>
    <row r="24" spans="1:6" s="7" customFormat="1" ht="12.75" x14ac:dyDescent="0.25">
      <c r="B24" s="18"/>
      <c r="C24" s="19"/>
      <c r="D24" s="85"/>
      <c r="E24" s="20"/>
      <c r="F24" s="21"/>
    </row>
    <row r="25" spans="1:6" s="22" customFormat="1" ht="24.95" customHeight="1" x14ac:dyDescent="0.25">
      <c r="B25" s="23" t="s">
        <v>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86" t="s">
        <v>34</v>
      </c>
      <c r="B26" s="86"/>
      <c r="C26" s="86"/>
      <c r="D26" s="86"/>
      <c r="E26" s="86"/>
      <c r="F26" s="86"/>
    </row>
    <row r="27" spans="1:6" s="7" customFormat="1" ht="12.75" x14ac:dyDescent="0.25">
      <c r="B27" s="18"/>
      <c r="C27" s="19"/>
      <c r="D27" s="87"/>
      <c r="E27" s="20"/>
      <c r="F27" s="21"/>
    </row>
    <row r="28" spans="1:6" s="7" customFormat="1" ht="12.75" x14ac:dyDescent="0.25">
      <c r="B28" s="18"/>
      <c r="C28" s="19"/>
      <c r="D28" s="87"/>
      <c r="E28" s="20"/>
      <c r="F28" s="21"/>
    </row>
    <row r="29" spans="1:6" s="7" customFormat="1" ht="12.75" x14ac:dyDescent="0.25">
      <c r="B29" s="18"/>
      <c r="C29" s="19"/>
      <c r="D29" s="87"/>
      <c r="E29" s="20"/>
      <c r="F29" s="21"/>
    </row>
    <row r="30" spans="1:6" s="7" customFormat="1" ht="12.75" x14ac:dyDescent="0.25">
      <c r="B30" s="27"/>
      <c r="C30" s="19"/>
      <c r="D30" s="87"/>
      <c r="E30" s="20"/>
      <c r="F30" s="21"/>
    </row>
    <row r="31" spans="1:6" s="22" customFormat="1" ht="25.5" x14ac:dyDescent="0.25">
      <c r="B31" s="23" t="s">
        <v>10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88" t="s">
        <v>35</v>
      </c>
      <c r="B32" s="88"/>
      <c r="C32" s="88"/>
      <c r="D32" s="88"/>
      <c r="E32" s="88"/>
      <c r="F32" s="88"/>
    </row>
    <row r="33" spans="1:6" s="7" customFormat="1" ht="12.75" x14ac:dyDescent="0.25">
      <c r="A33" s="28"/>
      <c r="B33" s="29"/>
      <c r="C33" s="30"/>
      <c r="D33" s="85"/>
      <c r="E33" s="31"/>
      <c r="F33" s="32"/>
    </row>
    <row r="34" spans="1:6" s="7" customFormat="1" ht="12.75" x14ac:dyDescent="0.25">
      <c r="A34" s="33"/>
      <c r="B34" s="18"/>
      <c r="C34" s="19"/>
      <c r="D34" s="85"/>
      <c r="E34" s="20"/>
      <c r="F34" s="21"/>
    </row>
    <row r="35" spans="1:6" s="7" customFormat="1" ht="12.75" x14ac:dyDescent="0.25">
      <c r="A35" s="33"/>
      <c r="B35" s="18"/>
      <c r="C35" s="19"/>
      <c r="D35" s="85"/>
      <c r="E35" s="20"/>
      <c r="F35" s="21"/>
    </row>
    <row r="36" spans="1:6" s="7" customFormat="1" ht="12.75" x14ac:dyDescent="0.25">
      <c r="A36" s="33"/>
      <c r="B36" s="18"/>
      <c r="C36" s="19"/>
      <c r="D36" s="85"/>
      <c r="E36" s="20"/>
      <c r="F36" s="21"/>
    </row>
    <row r="37" spans="1:6" s="7" customFormat="1" ht="24.95" customHeight="1" x14ac:dyDescent="0.25">
      <c r="A37" s="33"/>
      <c r="B37" s="23" t="s">
        <v>11</v>
      </c>
      <c r="C37" s="24">
        <f>SUM(C33:C36)</f>
        <v>0</v>
      </c>
      <c r="D37" s="24">
        <f>+C37</f>
        <v>0</v>
      </c>
      <c r="E37" s="20"/>
      <c r="F37" s="21"/>
    </row>
    <row r="38" spans="1:6" s="22" customFormat="1" ht="24.95" customHeight="1" thickBot="1" x14ac:dyDescent="0.3">
      <c r="B38" s="34" t="s">
        <v>12</v>
      </c>
      <c r="C38" s="35">
        <f>+C17+C25+C31+C37</f>
        <v>0</v>
      </c>
      <c r="D38" s="35">
        <f>+D17+D25+D31+D37</f>
        <v>0</v>
      </c>
      <c r="E38" s="89"/>
      <c r="F38" s="89"/>
    </row>
    <row r="39" spans="1:6" ht="15.75" thickTop="1" x14ac:dyDescent="0.25"/>
    <row r="41" spans="1:6" ht="30" customHeight="1" x14ac:dyDescent="0.25">
      <c r="B41" s="90" t="s">
        <v>13</v>
      </c>
      <c r="C41" s="90"/>
      <c r="D41" s="90"/>
      <c r="E41" s="90"/>
      <c r="F41" s="90"/>
    </row>
    <row r="42" spans="1:6" ht="27.75" customHeight="1" x14ac:dyDescent="0.25">
      <c r="B42" s="84"/>
      <c r="C42" s="84"/>
      <c r="D42" s="84"/>
      <c r="E42" s="84"/>
      <c r="F42" s="84"/>
    </row>
    <row r="43" spans="1:6" x14ac:dyDescent="0.25">
      <c r="B43" s="84"/>
      <c r="C43" s="84"/>
      <c r="D43" s="84"/>
      <c r="E43" s="84"/>
      <c r="F43" s="84"/>
    </row>
  </sheetData>
  <mergeCells count="19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3:F43"/>
    <mergeCell ref="D19:D24"/>
    <mergeCell ref="A26:F26"/>
    <mergeCell ref="D27:D30"/>
    <mergeCell ref="A32:F32"/>
    <mergeCell ref="D33:D36"/>
    <mergeCell ref="E38:F38"/>
    <mergeCell ref="B41:F41"/>
    <mergeCell ref="B42:F42"/>
  </mergeCells>
  <conditionalFormatting sqref="E38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"/>
  <sheetViews>
    <sheetView workbookViewId="0">
      <selection activeCell="J27" sqref="J27"/>
    </sheetView>
  </sheetViews>
  <sheetFormatPr defaultRowHeight="15" x14ac:dyDescent="0.25"/>
  <cols>
    <col min="1" max="1" width="6.28515625" style="36" customWidth="1"/>
    <col min="2" max="2" width="38.7109375" style="37" customWidth="1"/>
    <col min="3" max="4" width="38.7109375" style="38" customWidth="1"/>
    <col min="5" max="5" width="13.140625" style="37" customWidth="1"/>
    <col min="6" max="6" width="9.7109375" style="39" customWidth="1"/>
    <col min="7" max="7" width="12.85546875" style="37" customWidth="1"/>
    <col min="8" max="8" width="4.5703125" style="37" hidden="1" customWidth="1"/>
    <col min="9" max="9" width="3.42578125" style="37" hidden="1" customWidth="1"/>
    <col min="10" max="10" width="10.28515625" style="39" customWidth="1"/>
    <col min="11" max="11" width="17.7109375" style="37" customWidth="1"/>
    <col min="12" max="1024" width="9.7109375" style="37" customWidth="1"/>
    <col min="1025" max="1025" width="9.140625" customWidth="1"/>
  </cols>
  <sheetData>
    <row r="1" spans="1:1024" ht="39.75" customHeight="1" x14ac:dyDescent="0.25">
      <c r="A1" s="101" t="s">
        <v>39</v>
      </c>
      <c r="B1" s="101"/>
      <c r="C1" s="101"/>
      <c r="D1" s="101"/>
      <c r="E1" s="101"/>
      <c r="F1" s="101"/>
      <c r="G1" s="101"/>
      <c r="H1" s="40"/>
      <c r="I1" s="40"/>
      <c r="J1" s="40"/>
      <c r="K1" s="40"/>
    </row>
    <row r="2" spans="1:1024" ht="21" customHeight="1" x14ac:dyDescent="0.25">
      <c r="A2" s="41"/>
      <c r="B2" s="102" t="s">
        <v>0</v>
      </c>
      <c r="C2" s="102"/>
      <c r="D2" s="102"/>
      <c r="E2" s="102"/>
      <c r="F2" s="10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1"/>
      <c r="B3" s="40"/>
      <c r="C3" s="103"/>
      <c r="D3" s="103"/>
      <c r="E3" s="103"/>
      <c r="F3" s="40"/>
      <c r="G3" s="40"/>
      <c r="H3" s="40"/>
      <c r="I3" s="40"/>
      <c r="J3" s="40"/>
      <c r="K3" s="40"/>
    </row>
    <row r="4" spans="1:1024" ht="15" customHeight="1" x14ac:dyDescent="0.25">
      <c r="A4" s="104" t="s">
        <v>1</v>
      </c>
      <c r="B4" s="104"/>
      <c r="C4" s="94">
        <f>+Piano_econ__dettaglio!C3</f>
        <v>0</v>
      </c>
      <c r="D4" s="94"/>
      <c r="E4" s="84"/>
      <c r="F4" s="84"/>
      <c r="G4" s="84"/>
      <c r="H4" s="84"/>
      <c r="I4" s="84"/>
      <c r="J4" s="84"/>
      <c r="K4" s="84"/>
    </row>
    <row r="5" spans="1:1024" x14ac:dyDescent="0.25">
      <c r="B5" s="42" t="s">
        <v>2</v>
      </c>
      <c r="C5" s="94" t="str">
        <f>+Piano_econ__dettaglio!C4</f>
        <v>VILLA CELIERA</v>
      </c>
      <c r="D5" s="94"/>
      <c r="E5" s="84"/>
      <c r="F5" s="84"/>
      <c r="G5" s="84"/>
      <c r="H5" s="84"/>
      <c r="I5" s="84"/>
      <c r="J5" s="84"/>
      <c r="K5" s="84"/>
    </row>
    <row r="6" spans="1:1024" ht="12" customHeight="1" x14ac:dyDescent="0.25">
      <c r="B6" s="42" t="s">
        <v>3</v>
      </c>
      <c r="C6" s="94">
        <f>+Piano_econ__dettaglio!C5</f>
        <v>0</v>
      </c>
      <c r="D6" s="94"/>
      <c r="E6" s="84"/>
      <c r="F6" s="84"/>
      <c r="G6" s="84"/>
      <c r="H6" s="84"/>
      <c r="I6" s="84"/>
      <c r="J6" s="84"/>
      <c r="K6" s="84"/>
    </row>
    <row r="7" spans="1:1024" ht="9.75" customHeight="1" x14ac:dyDescent="0.25">
      <c r="C7" s="37"/>
      <c r="D7" s="42"/>
      <c r="E7" s="41"/>
      <c r="F7" s="41"/>
      <c r="G7" s="41"/>
      <c r="H7" s="40"/>
      <c r="I7" s="40"/>
      <c r="J7" s="40"/>
      <c r="K7" s="41"/>
    </row>
    <row r="8" spans="1:1024" ht="7.5" customHeight="1" x14ac:dyDescent="0.25">
      <c r="B8" s="43"/>
    </row>
    <row r="9" spans="1:1024" ht="18" customHeight="1" x14ac:dyDescent="0.35">
      <c r="A9" s="99" t="s">
        <v>14</v>
      </c>
      <c r="B9" s="99"/>
      <c r="C9" s="99"/>
      <c r="D9" s="99"/>
      <c r="E9" s="99"/>
      <c r="F9" s="99"/>
      <c r="G9" s="99"/>
      <c r="H9" s="44"/>
      <c r="I9" s="44"/>
      <c r="J9" s="45"/>
      <c r="K9" s="45"/>
    </row>
    <row r="10" spans="1:1024" s="52" customFormat="1" ht="50.25" customHeight="1" x14ac:dyDescent="0.25">
      <c r="A10" s="100" t="s">
        <v>15</v>
      </c>
      <c r="B10" s="100"/>
      <c r="C10" s="46" t="s">
        <v>16</v>
      </c>
      <c r="D10" s="46" t="s">
        <v>17</v>
      </c>
      <c r="E10" s="47" t="s">
        <v>18</v>
      </c>
      <c r="F10" s="47" t="s">
        <v>19</v>
      </c>
      <c r="G10" s="48" t="s">
        <v>20</v>
      </c>
      <c r="H10" s="49"/>
      <c r="I10" s="50"/>
      <c r="J10" s="51"/>
      <c r="K10" s="51"/>
    </row>
    <row r="11" spans="1:1024" s="63" customFormat="1" ht="32.25" customHeight="1" x14ac:dyDescent="0.25">
      <c r="A11" s="53" t="s">
        <v>21</v>
      </c>
      <c r="B11" s="54" t="s">
        <v>31</v>
      </c>
      <c r="C11" s="55">
        <f>+Piano_econ__dettaglio!C17</f>
        <v>0</v>
      </c>
      <c r="D11" s="56"/>
      <c r="E11" s="57">
        <f t="shared" ref="E11:E14" si="0">C11</f>
        <v>0</v>
      </c>
      <c r="F11" s="58"/>
      <c r="G11" s="82"/>
      <c r="H11" s="59" t="e">
        <f>IF(#REF!="Piccola impresa",50%,IF(#REF!="Media impresa",40%,))</f>
        <v>#REF!</v>
      </c>
      <c r="I11" s="60" t="e">
        <f>IF(#REF!="SI",5%,0%)</f>
        <v>#REF!</v>
      </c>
      <c r="J11" s="61"/>
      <c r="K11" s="62"/>
    </row>
    <row r="12" spans="1:1024" s="63" customFormat="1" ht="32.25" customHeight="1" x14ac:dyDescent="0.25">
      <c r="A12" s="53" t="s">
        <v>22</v>
      </c>
      <c r="B12" s="54" t="s">
        <v>23</v>
      </c>
      <c r="C12" s="55">
        <f>+Piano_econ__dettaglio!C25</f>
        <v>0</v>
      </c>
      <c r="D12" s="56"/>
      <c r="E12" s="57">
        <f t="shared" si="0"/>
        <v>0</v>
      </c>
      <c r="F12" s="58"/>
      <c r="G12" s="83" t="str">
        <f>IF(F12&gt;20%,"superamento massimale","")</f>
        <v/>
      </c>
      <c r="H12" s="59" t="e">
        <f>IF(#REF!="Piccola impresa",50%,IF(#REF!="Media impresa",40%,))</f>
        <v>#REF!</v>
      </c>
      <c r="I12" s="60" t="e">
        <f>IF(#REF!="SI",5%,0%)</f>
        <v>#REF!</v>
      </c>
      <c r="J12" s="61"/>
      <c r="K12" s="62"/>
    </row>
    <row r="13" spans="1:1024" s="63" customFormat="1" ht="32.25" customHeight="1" x14ac:dyDescent="0.25">
      <c r="A13" s="53" t="s">
        <v>25</v>
      </c>
      <c r="B13" s="64" t="s">
        <v>36</v>
      </c>
      <c r="C13" s="55">
        <f>+Piano_econ__dettaglio!C31</f>
        <v>0</v>
      </c>
      <c r="D13" s="56"/>
      <c r="E13" s="57">
        <f t="shared" si="0"/>
        <v>0</v>
      </c>
      <c r="F13" s="58"/>
      <c r="G13" s="82"/>
      <c r="H13" s="65" t="e">
        <f>IF(#REF!="Piccola impresa",70%,IF(#REF!="Media impresa",60%,))</f>
        <v>#REF!</v>
      </c>
      <c r="I13" s="66">
        <v>0</v>
      </c>
      <c r="J13" s="61"/>
      <c r="K13" s="62"/>
    </row>
    <row r="14" spans="1:1024" s="63" customFormat="1" ht="32.25" customHeight="1" x14ac:dyDescent="0.25">
      <c r="A14" s="53" t="s">
        <v>26</v>
      </c>
      <c r="B14" s="64" t="s">
        <v>27</v>
      </c>
      <c r="C14" s="55">
        <f>+Piano_econ__dettaglio!C37</f>
        <v>0</v>
      </c>
      <c r="D14" s="56" t="s">
        <v>24</v>
      </c>
      <c r="E14" s="57">
        <f t="shared" si="0"/>
        <v>0</v>
      </c>
      <c r="F14" s="58" t="e">
        <f>+E14/$E$15</f>
        <v>#DIV/0!</v>
      </c>
      <c r="G14" s="83" t="e">
        <f>IF(F14&gt;20%,"superamento massimale","")</f>
        <v>#DIV/0!</v>
      </c>
      <c r="H14" s="65" t="e">
        <f>IF(#REF!="Piccola impresa",70%,IF(#REF!="Media impresa",60%,))</f>
        <v>#REF!</v>
      </c>
      <c r="I14" s="60">
        <v>0</v>
      </c>
      <c r="J14" s="61"/>
      <c r="K14" s="62"/>
      <c r="L14" s="67"/>
    </row>
    <row r="15" spans="1:1024" s="63" customFormat="1" ht="22.5" customHeight="1" x14ac:dyDescent="0.25">
      <c r="A15" s="96" t="s">
        <v>28</v>
      </c>
      <c r="B15" s="96"/>
      <c r="C15" s="68">
        <f>SUM(C11:C14)</f>
        <v>0</v>
      </c>
      <c r="D15" s="68"/>
      <c r="E15" s="68">
        <f>SUM(E11:E14)</f>
        <v>0</v>
      </c>
      <c r="F15" s="69"/>
      <c r="G15" s="70" t="str">
        <f>IF(E15&gt;3000000, "superamento massimale","")</f>
        <v/>
      </c>
      <c r="H15" s="71"/>
      <c r="I15" s="72"/>
      <c r="J15" s="73"/>
      <c r="K15" s="74"/>
    </row>
    <row r="16" spans="1:1024" s="63" customFormat="1" ht="23.25" customHeight="1" x14ac:dyDescent="0.25">
      <c r="A16" s="75"/>
      <c r="C16" s="76"/>
      <c r="D16" s="76"/>
    </row>
    <row r="18" spans="2:14" ht="15.75" x14ac:dyDescent="0.25">
      <c r="B18" s="97" t="s">
        <v>29</v>
      </c>
      <c r="C18" s="97"/>
      <c r="D18" s="97"/>
      <c r="E18" s="97"/>
      <c r="F18" s="97"/>
      <c r="G18" s="97"/>
      <c r="H18" s="77"/>
      <c r="I18" s="78"/>
      <c r="J18" s="79"/>
      <c r="K18" s="79"/>
      <c r="L18"/>
      <c r="M18"/>
      <c r="N18"/>
    </row>
    <row r="19" spans="2:14" x14ac:dyDescent="0.25">
      <c r="B19" s="98" t="s">
        <v>30</v>
      </c>
      <c r="C19" s="98"/>
      <c r="D19" s="98"/>
      <c r="E19" s="98"/>
      <c r="F19" s="98"/>
      <c r="G19" s="98"/>
    </row>
    <row r="21" spans="2:14" x14ac:dyDescent="0.25">
      <c r="C21" s="80"/>
      <c r="D21" s="80"/>
    </row>
    <row r="24" spans="2:14" x14ac:dyDescent="0.25">
      <c r="B24" s="84"/>
      <c r="C24" s="84"/>
      <c r="D24" s="84"/>
      <c r="E24" s="84"/>
      <c r="F24" s="84"/>
      <c r="G24" s="84"/>
    </row>
    <row r="25" spans="2:14" x14ac:dyDescent="0.25">
      <c r="B25" s="81"/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5:B15"/>
    <mergeCell ref="B18:G18"/>
    <mergeCell ref="B19:G19"/>
    <mergeCell ref="B24:G24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5">
    <cfRule type="cellIs" dxfId="1" priority="6" stopIfTrue="1" operator="equal">
      <formula>"superamento massimale"</formula>
    </cfRule>
  </conditionalFormatting>
  <conditionalFormatting sqref="G13:G14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Protocollo Villa Celiera</cp:lastModifiedBy>
  <cp:lastPrinted>2020-03-02T11:59:46Z</cp:lastPrinted>
  <dcterms:created xsi:type="dcterms:W3CDTF">2017-05-23T13:44:40Z</dcterms:created>
  <dcterms:modified xsi:type="dcterms:W3CDTF">2025-11-06T12:24:44Z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